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1_Proportion" sheetId="2" state="visible" r:id="rId2"/>
    <sheet xmlns:r="http://schemas.openxmlformats.org/officeDocument/2006/relationships" name="2_Proportions" sheetId="3" state="visible" r:id="rId3"/>
    <sheet xmlns:r="http://schemas.openxmlformats.org/officeDocument/2006/relationships" name="3_Mea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"/>
    <numFmt numFmtId="166" formatCode="0.0"/>
  </numFmts>
  <fonts count="9">
    <font>
      <name val="Calibri"/>
      <family val="2"/>
      <color theme="1"/>
      <sz val="11"/>
      <scheme val="minor"/>
    </font>
    <font>
      <name val="Century Gothic"/>
      <b val="1"/>
      <color rgb="00055F56"/>
      <sz val="16"/>
    </font>
    <font>
      <name val="Century Gothic"/>
      <i val="1"/>
      <color rgb="00595959"/>
      <sz val="10"/>
    </font>
    <font>
      <name val="Century Gothic"/>
      <b val="1"/>
      <color rgb="00FFFFFF"/>
      <sz val="12"/>
    </font>
    <font>
      <name val="Century Gothic"/>
      <sz val="11"/>
    </font>
    <font>
      <name val="Century Gothic"/>
      <b val="1"/>
      <color rgb="00055F56"/>
      <sz val="11"/>
    </font>
    <font>
      <name val="Century Gothic"/>
      <b val="1"/>
      <sz val="12"/>
    </font>
    <font>
      <name val="Century Gothic"/>
      <sz val="12"/>
    </font>
    <font>
      <name val="Century Gothic"/>
      <b val="1"/>
      <sz val="11"/>
    </font>
  </fonts>
  <fills count="6">
    <fill>
      <patternFill/>
    </fill>
    <fill>
      <patternFill patternType="gray125"/>
    </fill>
    <fill>
      <patternFill patternType="solid">
        <fgColor rgb="000D7377"/>
      </patternFill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EAF2F5"/>
      </patternFill>
    </fill>
  </fills>
  <borders count="2">
    <border>
      <left/>
      <right/>
      <top/>
      <bottom/>
      <diagonal/>
    </border>
    <border>
      <left style="thin">
        <color rgb="00B7C4CB"/>
      </left>
      <right style="thin">
        <color rgb="00B7C4CB"/>
      </right>
      <top style="thin">
        <color rgb="00B7C4CB"/>
      </top>
      <bottom style="thin">
        <color rgb="00B7C4C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indent="1"/>
    </xf>
    <xf numFmtId="0" fontId="4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wrapText="1"/>
    </xf>
    <xf numFmtId="0" fontId="4" fillId="3" borderId="1" pivotButton="0" quotePrefix="0" xfId="0"/>
    <xf numFmtId="0" fontId="4" fillId="4" borderId="1" pivotButton="0" quotePrefix="0" xfId="0"/>
    <xf numFmtId="0" fontId="4" fillId="5" borderId="1" pivotButton="0" quotePrefix="0" xfId="0"/>
    <xf numFmtId="0" fontId="4" fillId="0" borderId="0" applyAlignment="1" pivotButton="0" quotePrefix="0" xfId="0">
      <alignment vertical="center" wrapText="1"/>
    </xf>
    <xf numFmtId="9" fontId="6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164" fontId="6" fillId="3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wrapText="1"/>
    </xf>
    <xf numFmtId="1" fontId="6" fillId="4" borderId="1" applyAlignment="1" pivotButton="0" quotePrefix="0" xfId="0">
      <alignment horizontal="center" vertical="center"/>
    </xf>
    <xf numFmtId="1" fontId="7" fillId="5" borderId="1" applyAlignment="1" pivotButton="0" quotePrefix="0" xfId="0">
      <alignment horizontal="center" vertical="center"/>
    </xf>
    <xf numFmtId="0" fontId="4" fillId="5" borderId="0" applyAlignment="1" pivotButton="0" quotePrefix="0" xfId="0">
      <alignment vertical="top" wrapText="1"/>
    </xf>
    <xf numFmtId="164" fontId="7" fillId="5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2" fontId="7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D7377"/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0" customWidth="1" min="3" max="3"/>
    <col width="22" customWidth="1" min="4" max="4"/>
  </cols>
  <sheetData>
    <row r="1" ht="28" customHeight="1">
      <c r="A1" s="1" t="inlineStr">
        <is>
          <t>Neudata sample-size calculator</t>
        </is>
      </c>
    </row>
    <row r="2" ht="30" customHeight="1">
      <c r="A2" s="2" t="inlineStr">
        <is>
          <t>Foundations of Clinical Research, Session 6. Offline fallback for the live demo.</t>
        </is>
      </c>
    </row>
    <row r="4" ht="22" customHeight="1">
      <c r="A4" s="3" t="inlineStr">
        <is>
          <t>How to use</t>
        </is>
      </c>
    </row>
    <row r="5">
      <c r="A5" s="4" t="inlineStr">
        <is>
          <t>1. Choose the sheet that matches your primary outcome and question.</t>
        </is>
      </c>
    </row>
    <row r="6">
      <c r="A6" s="4" t="inlineStr">
        <is>
          <t>2. Change only the YELLOW cells (inputs). GREEN cells are the answers. Blue-grey cells are working.</t>
        </is>
      </c>
    </row>
    <row r="7">
      <c r="A7" s="4" t="inlineStr">
        <is>
          <t>3. Proportions are typed as decimals: 0.30 means 30%. Power 0.80 means 80%.</t>
        </is>
      </c>
    </row>
    <row r="8">
      <c r="A8" s="4" t="inlineStr">
        <is>
          <t>4. Copy the sentence at the bottom of the sheet into Part 3 of your proposal.</t>
        </is>
      </c>
    </row>
    <row r="9">
      <c r="A9" s="4" t="inlineStr">
        <is>
          <t>5. Ask a statistician to check the calculation before you submit to the ethics committee.</t>
        </is>
      </c>
    </row>
    <row r="11" ht="22" customHeight="1">
      <c r="A11" s="3" t="inlineStr">
        <is>
          <t>Which sheet?</t>
        </is>
      </c>
    </row>
    <row r="12">
      <c r="A12" s="5" t="inlineStr">
        <is>
          <t>1_Proportion</t>
        </is>
      </c>
      <c r="B12" s="4" t="inlineStr">
        <is>
          <t>Describe how common something is (prevalence) with a given precision</t>
        </is>
      </c>
    </row>
    <row r="13">
      <c r="A13" s="5" t="inlineStr">
        <is>
          <t>2_Proportions</t>
        </is>
      </c>
      <c r="B13" s="4" t="inlineStr">
        <is>
          <t>Compare a yes/no outcome between two groups (e.g. died by day 28)</t>
        </is>
      </c>
    </row>
    <row r="14">
      <c r="A14" s="5" t="inlineStr">
        <is>
          <t>3_Means</t>
        </is>
      </c>
      <c r="B14" s="4" t="inlineStr">
        <is>
          <t>Compare a numerical outcome between two groups (e.g. fluid balance in ml/kg)</t>
        </is>
      </c>
    </row>
    <row r="16" ht="22" customHeight="1">
      <c r="A16" s="3" t="inlineStr">
        <is>
          <t>Limits (say these out loud)</t>
        </is>
      </c>
    </row>
    <row r="17" ht="30" customHeight="1">
      <c r="A17" s="6" t="inlineStr">
        <is>
          <t>Equal group sizes, two-sided tests, individual randomisation or simple comparison.</t>
        </is>
      </c>
    </row>
    <row r="18" ht="30" customHeight="1">
      <c r="A18" s="6" t="inlineStr">
        <is>
          <t>Not for cluster designs, survival (time-to-event) outcomes, equivalence/non-inferiority or multivariable models.</t>
        </is>
      </c>
    </row>
    <row r="19" ht="30" customHeight="1">
      <c r="A19" s="6" t="inlineStr">
        <is>
          <t>The answer is only as good as the expected effect you type in: take it from published studies or pilot data.</t>
        </is>
      </c>
    </row>
    <row r="20" ht="30" customHeight="1">
      <c r="A20" s="6" t="inlineStr">
        <is>
          <t>Different calculators use slightly different formulas; small differences (e.g. 356 vs 376) are normal.</t>
        </is>
      </c>
    </row>
    <row r="22" ht="22" customHeight="1">
      <c r="A22" s="3" t="inlineStr">
        <is>
          <t>Colour key</t>
        </is>
      </c>
    </row>
    <row r="23">
      <c r="A23" s="7" t="inlineStr">
        <is>
          <t>Input (change me)</t>
        </is>
      </c>
    </row>
    <row r="24">
      <c r="A24" s="8" t="inlineStr">
        <is>
          <t>Result</t>
        </is>
      </c>
    </row>
    <row r="25">
      <c r="A25" s="9" t="inlineStr">
        <is>
          <t>Working (do not change)</t>
        </is>
      </c>
    </row>
  </sheetData>
  <mergeCells count="18">
    <mergeCell ref="A1:D1"/>
    <mergeCell ref="A5:D5"/>
    <mergeCell ref="A9:D9"/>
    <mergeCell ref="A17:D17"/>
    <mergeCell ref="A8:D8"/>
    <mergeCell ref="B14:D14"/>
    <mergeCell ref="A6:D6"/>
    <mergeCell ref="A18:D18"/>
    <mergeCell ref="A22:D22"/>
    <mergeCell ref="A4:D4"/>
    <mergeCell ref="A20:D20"/>
    <mergeCell ref="A7:D7"/>
    <mergeCell ref="B13:D13"/>
    <mergeCell ref="A2:D2"/>
    <mergeCell ref="A11:D11"/>
    <mergeCell ref="B12:D12"/>
    <mergeCell ref="A16:D16"/>
    <mergeCell ref="A19:D19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tabColor rgb="000D7377"/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0" customWidth="1" min="3" max="3"/>
    <col width="22" customWidth="1" min="4" max="4"/>
  </cols>
  <sheetData>
    <row r="1" ht="28" customHeight="1">
      <c r="A1" s="1" t="inlineStr">
        <is>
          <t>1. One proportion, estimated with a given precision</t>
        </is>
      </c>
    </row>
    <row r="2" ht="30" customHeight="1">
      <c r="A2" s="2" t="inlineStr">
        <is>
          <t>Example: what proportion of septic-shock patients have a positive fluid balance on day 3? Expected about 30%, we want +/- 5%.</t>
        </is>
      </c>
    </row>
    <row r="4" ht="22" customHeight="1">
      <c r="A4" s="3" t="inlineStr">
        <is>
          <t>Inputs</t>
        </is>
      </c>
    </row>
    <row r="5" ht="30" customHeight="1">
      <c r="A5" s="10" t="inlineStr">
        <is>
          <t>Expected proportion (p)</t>
        </is>
      </c>
      <c r="B5" s="11" t="n">
        <v>0.3</v>
      </c>
      <c r="C5" s="12" t="inlineStr">
        <is>
          <t>From a previous study or audit. If unknown, 0.50 gives the largest n.</t>
        </is>
      </c>
    </row>
    <row r="6" ht="30" customHeight="1">
      <c r="A6" s="10" t="inlineStr">
        <is>
          <t>Precision wanted (+/- d)</t>
        </is>
      </c>
      <c r="B6" s="13" t="n">
        <v>0.05</v>
      </c>
      <c r="C6" s="12" t="inlineStr">
        <is>
          <t>Half-width of the 95% CI you are willing to accept.</t>
        </is>
      </c>
    </row>
    <row r="7" ht="30" customHeight="1">
      <c r="A7" s="10" t="inlineStr">
        <is>
          <t>Confidence level</t>
        </is>
      </c>
      <c r="B7" s="11" t="n">
        <v>0.95</v>
      </c>
      <c r="C7" s="12" t="inlineStr">
        <is>
          <t>Usually 95%.</t>
        </is>
      </c>
    </row>
    <row r="8" ht="30" customHeight="1">
      <c r="A8" s="10" t="inlineStr">
        <is>
          <t>Expected loss / incomplete records</t>
        </is>
      </c>
      <c r="B8" s="11" t="n">
        <v>0.1</v>
      </c>
      <c r="C8" s="12" t="inlineStr">
        <is>
          <t>Proportion of patients you expect to lose.</t>
        </is>
      </c>
    </row>
    <row r="10" ht="22" customHeight="1">
      <c r="A10" s="3" t="inlineStr">
        <is>
          <t>Working</t>
        </is>
      </c>
    </row>
    <row r="11" ht="30" customHeight="1">
      <c r="A11" s="10" t="inlineStr">
        <is>
          <t>z for the confidence level</t>
        </is>
      </c>
      <c r="B11" s="14">
        <f>NORMSINV(1-(1-B7)/2)</f>
        <v/>
      </c>
      <c r="C11" s="12" t="inlineStr">
        <is>
          <t>1.96 for 95%</t>
        </is>
      </c>
    </row>
    <row r="12" ht="30" customHeight="1">
      <c r="A12" s="10" t="inlineStr">
        <is>
          <t>n before rounding</t>
        </is>
      </c>
      <c r="B12" s="15">
        <f>B11^2*B5*(1-B5)/B6^2</f>
        <v/>
      </c>
      <c r="C12" s="12" t="inlineStr">
        <is>
          <t>z^2 x p(1-p) / d^2</t>
        </is>
      </c>
    </row>
    <row r="14" ht="22" customHeight="1">
      <c r="A14" s="3" t="inlineStr">
        <is>
          <t>Result</t>
        </is>
      </c>
    </row>
    <row r="15" ht="30" customHeight="1">
      <c r="A15" s="16" t="inlineStr">
        <is>
          <t>Patients needed (n)</t>
        </is>
      </c>
      <c r="B15" s="17">
        <f>ROUNDUP(B12,0)</f>
        <v/>
      </c>
      <c r="C15" s="12" t="inlineStr">
        <is>
          <t>Always round UP.</t>
        </is>
      </c>
    </row>
    <row r="16" ht="30" customHeight="1">
      <c r="A16" s="16" t="inlineStr">
        <is>
          <t>Patients to recruit after loss</t>
        </is>
      </c>
      <c r="B16" s="17">
        <f>ROUNDUP(B15/(1-B8),0)</f>
        <v/>
      </c>
      <c r="C16" s="12" t="inlineStr">
        <is>
          <t>n / (1 - loss)</t>
        </is>
      </c>
    </row>
    <row r="18" ht="22" customHeight="1">
      <c r="A18" s="3" t="inlineStr">
        <is>
          <t>Check against a textbook value</t>
        </is>
      </c>
    </row>
    <row r="19" ht="30" customHeight="1">
      <c r="A19" s="10" t="inlineStr">
        <is>
          <t>p = 50%, d = 5%, 95% confidence</t>
        </is>
      </c>
      <c r="B19" s="18">
        <f>ROUNDUP(NORMSINV(0.975)^2*0.5*0.5/0.05^2,0)</f>
        <v/>
      </c>
      <c r="C19" s="12" t="inlineStr">
        <is>
          <t>Textbook answer: 385 (384.2 rounded up)</t>
        </is>
      </c>
    </row>
    <row r="21" ht="22" customHeight="1">
      <c r="A21" s="3" t="inlineStr">
        <is>
          <t>Sample-size statement (copy into your proposal)</t>
        </is>
      </c>
    </row>
    <row r="22" ht="75" customHeight="1">
      <c r="A22" s="19">
        <f>"To estimate a proportion of about "&amp;TEXT(B5,"0%")&amp;" with a precision of +/- "&amp;TEXT(B6,"0.0%")&amp;" ("&amp;TEXT(B7,"0%")&amp;" confidence), we need "&amp;B15&amp;" patients; allowing "&amp;TEXT(B8,"0%")&amp;" for incomplete records, we will include "&amp;B16&amp;" patients."</f>
        <v/>
      </c>
    </row>
  </sheetData>
  <mergeCells count="17">
    <mergeCell ref="A1:D1"/>
    <mergeCell ref="C12:D12"/>
    <mergeCell ref="A18:D18"/>
    <mergeCell ref="C6:D6"/>
    <mergeCell ref="C7:D7"/>
    <mergeCell ref="C16:D16"/>
    <mergeCell ref="A22:D22"/>
    <mergeCell ref="C15:D15"/>
    <mergeCell ref="A4:D4"/>
    <mergeCell ref="C11:D11"/>
    <mergeCell ref="C5:D5"/>
    <mergeCell ref="C19:D19"/>
    <mergeCell ref="A21:D21"/>
    <mergeCell ref="A2:D2"/>
    <mergeCell ref="A10:D10"/>
    <mergeCell ref="C8:D8"/>
    <mergeCell ref="A14:D14"/>
  </mergeCells>
  <dataValidations count="1">
    <dataValidation sqref="B5 B6 B7" showDropDown="0" showInputMessage="0" showErrorMessage="1" allowBlank="0" errorTitle="Out of range" error="Enter a proportion between 0 and 1 (e.g. 0.30 for 30%)." type="decimal" operator="between">
      <formula1>0.0001</formula1>
      <formula2>0.9999</formula2>
    </dataValidation>
  </dataValidations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tabColor rgb="000D7377"/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0" customWidth="1" min="3" max="3"/>
    <col width="22" customWidth="1" min="4" max="4"/>
  </cols>
  <sheetData>
    <row r="1" ht="28" customHeight="1">
      <c r="A1" s="1" t="inlineStr">
        <is>
          <t>2. Comparing two proportions (two independent groups, equal size)</t>
        </is>
      </c>
    </row>
    <row r="2" ht="30" customHeight="1">
      <c r="A2" s="2" t="inlineStr">
        <is>
          <t>Running example: 28-day mortality 40% with usual care vs 30% with a restrictive fluid strategy.</t>
        </is>
      </c>
    </row>
    <row r="4" ht="22" customHeight="1">
      <c r="A4" s="3" t="inlineStr">
        <is>
          <t>Inputs</t>
        </is>
      </c>
    </row>
    <row r="5" ht="30" customHeight="1">
      <c r="A5" s="10" t="inlineStr">
        <is>
          <t>Proportion with the outcome, group 1 (p1)</t>
        </is>
      </c>
      <c r="B5" s="11" t="n">
        <v>0.4</v>
      </c>
      <c r="C5" s="12" t="inlineStr">
        <is>
          <t>e.g. usual care: from published data or your audit</t>
        </is>
      </c>
    </row>
    <row r="6" ht="30" customHeight="1">
      <c r="A6" s="10" t="inlineStr">
        <is>
          <t>Proportion with the outcome, group 2 (p2)</t>
        </is>
      </c>
      <c r="B6" s="11" t="n">
        <v>0.3</v>
      </c>
      <c r="C6" s="12" t="inlineStr">
        <is>
          <t>e.g. new strategy: the smallest effect worth detecting</t>
        </is>
      </c>
    </row>
    <row r="7" ht="30" customHeight="1">
      <c r="A7" s="10" t="inlineStr">
        <is>
          <t>Significance level (alpha, two-sided)</t>
        </is>
      </c>
      <c r="B7" s="11" t="n">
        <v>0.05</v>
      </c>
      <c r="C7" s="12" t="inlineStr">
        <is>
          <t>Risk of a false alarm (type I error). Usually 5%.</t>
        </is>
      </c>
    </row>
    <row r="8" ht="30" customHeight="1">
      <c r="A8" s="10" t="inlineStr">
        <is>
          <t>Power (1 - beta)</t>
        </is>
      </c>
      <c r="B8" s="11" t="n">
        <v>0.8</v>
      </c>
      <c r="C8" s="12" t="inlineStr">
        <is>
          <t>Chance of detecting the effect if it is real. 80% or 90%.</t>
        </is>
      </c>
    </row>
    <row r="9" ht="30" customHeight="1">
      <c r="A9" s="10" t="inlineStr">
        <is>
          <t>Expected drop-out / loss to follow-up</t>
        </is>
      </c>
      <c r="B9" s="11" t="n">
        <v>0.1</v>
      </c>
      <c r="C9" s="12" t="inlineStr">
        <is>
          <t>Proportion of patients without an outcome</t>
        </is>
      </c>
    </row>
    <row r="11" ht="22" customHeight="1">
      <c r="A11" s="3" t="inlineStr">
        <is>
          <t>Working</t>
        </is>
      </c>
    </row>
    <row r="12" ht="30" customHeight="1">
      <c r="A12" s="10" t="inlineStr">
        <is>
          <t>z for alpha (two-sided)</t>
        </is>
      </c>
      <c r="B12" s="14">
        <f>NORMSINV(1-B7/2)</f>
        <v/>
      </c>
      <c r="C12" s="12" t="inlineStr">
        <is>
          <t>1.96 for 5%</t>
        </is>
      </c>
    </row>
    <row r="13" ht="30" customHeight="1">
      <c r="A13" s="10" t="inlineStr">
        <is>
          <t>z for power</t>
        </is>
      </c>
      <c r="B13" s="14">
        <f>NORMSINV(B8)</f>
        <v/>
      </c>
      <c r="C13" s="12" t="inlineStr">
        <is>
          <t>0.84 for 80%; 1.28 for 90%</t>
        </is>
      </c>
    </row>
    <row r="14" ht="30" customHeight="1">
      <c r="A14" s="10" t="inlineStr">
        <is>
          <t>Average proportion (p bar)</t>
        </is>
      </c>
      <c r="B14" s="14">
        <f>(B5+B6)/2</f>
        <v/>
      </c>
      <c r="C14" s="12" t="inlineStr"/>
    </row>
    <row r="15" ht="30" customHeight="1">
      <c r="A15" s="10" t="inlineStr">
        <is>
          <t>Difference |p1 - p2|</t>
        </is>
      </c>
      <c r="B15" s="20">
        <f>ABS(B5-B6)</f>
        <v/>
      </c>
      <c r="C15" s="12" t="inlineStr">
        <is>
          <t>The effect you want to detect</t>
        </is>
      </c>
    </row>
    <row r="16" ht="30" customHeight="1">
      <c r="A16" s="10" t="inlineStr">
        <is>
          <t>n per group before rounding</t>
        </is>
      </c>
      <c r="B16" s="15">
        <f>(B12*SQRT(2*B14*(1-B14))+B13*SQRT(B5*(1-B5)+B6*(1-B6)))^2/B15^2</f>
        <v/>
      </c>
      <c r="C16" s="12" t="inlineStr">
        <is>
          <t>Fleiss formula, no continuity correction</t>
        </is>
      </c>
    </row>
    <row r="17" ht="30" customHeight="1">
      <c r="A17" s="10" t="inlineStr">
        <is>
          <t>n per group with continuity correction</t>
        </is>
      </c>
      <c r="B17" s="15">
        <f>B16/4*(1+SQRT(1+4/(B16*B15)))^2</f>
        <v/>
      </c>
      <c r="C17" s="12" t="inlineStr">
        <is>
          <t>More conservative version</t>
        </is>
      </c>
    </row>
    <row r="19" ht="22" customHeight="1">
      <c r="A19" s="3" t="inlineStr">
        <is>
          <t>Result</t>
        </is>
      </c>
    </row>
    <row r="20" ht="30" customHeight="1">
      <c r="A20" s="16" t="inlineStr">
        <is>
          <t>Patients per group</t>
        </is>
      </c>
      <c r="B20" s="17">
        <f>ROUNDUP(B16,0)</f>
        <v/>
      </c>
      <c r="C20" s="12" t="inlineStr">
        <is>
          <t>Most calculators show this (OpenEpi: Fleiss)</t>
        </is>
      </c>
    </row>
    <row r="21" ht="30" customHeight="1">
      <c r="A21" s="16" t="inlineStr">
        <is>
          <t>Patients per group (continuity corrected)</t>
        </is>
      </c>
      <c r="B21" s="17">
        <f>ROUNDUP(B17,0)</f>
        <v/>
      </c>
      <c r="C21" s="12" t="inlineStr">
        <is>
          <t>Use if you want to be conservative</t>
        </is>
      </c>
    </row>
    <row r="22" ht="30" customHeight="1">
      <c r="A22" s="16" t="inlineStr">
        <is>
          <t>Per group after drop-out</t>
        </is>
      </c>
      <c r="B22" s="17">
        <f>ROUNDUP(B20/(1-B9),0)</f>
        <v/>
      </c>
      <c r="C22" s="12" t="inlineStr">
        <is>
          <t>n / (1 - drop-out)</t>
        </is>
      </c>
    </row>
    <row r="23" ht="30" customHeight="1">
      <c r="A23" s="16" t="inlineStr">
        <is>
          <t>TOTAL to recruit (both groups)</t>
        </is>
      </c>
      <c r="B23" s="17">
        <f>2*B22</f>
        <v/>
      </c>
      <c r="C23" s="12" t="inlineStr"/>
    </row>
    <row r="25" ht="22" customHeight="1">
      <c r="A25" s="3" t="inlineStr">
        <is>
          <t>Check against a textbook value</t>
        </is>
      </c>
    </row>
    <row r="26" ht="30" customHeight="1">
      <c r="A26" s="10" t="inlineStr">
        <is>
          <t>40% vs 30%, alpha 5%, power 80%</t>
        </is>
      </c>
      <c r="B26" s="18">
        <f>ROUNDUP((NORMSINV(0.975)*SQRT(2*0.35*0.65)+NORMSINV(0.8)*SQRT(0.4*0.6+0.3*0.7))^2/0.1^2,0)</f>
        <v/>
      </c>
      <c r="C26" s="12" t="inlineStr">
        <is>
          <t>Expected 356 per group (376 with continuity correction), as in OpenEpi</t>
        </is>
      </c>
    </row>
    <row r="28" ht="22" customHeight="1">
      <c r="A28" s="3" t="inlineStr">
        <is>
          <t>Sample-size statement (copy into your proposal)</t>
        </is>
      </c>
    </row>
    <row r="29" ht="75" customHeight="1">
      <c r="A29" s="19">
        <f>"Assuming the outcome occurs in "&amp;TEXT(B5,"0%")&amp;" of patients in group 1 and "&amp;TEXT(B6,"0%")&amp;" in group 2, "&amp;B20&amp;" patients per group give "&amp;TEXT(B8,"0%")&amp;" power to detect this difference at a two-sided alpha of "&amp;TEXT(B7,"0%")&amp;". Allowing "&amp;TEXT(B9,"0%")&amp;" loss to follow-up, we will recruit "&amp;B22&amp;" patients per group ("&amp;B23&amp;" in total)."</f>
        <v/>
      </c>
    </row>
  </sheetData>
  <mergeCells count="24">
    <mergeCell ref="C6:D6"/>
    <mergeCell ref="C15:D15"/>
    <mergeCell ref="A4:D4"/>
    <mergeCell ref="C5:D5"/>
    <mergeCell ref="A29:D29"/>
    <mergeCell ref="C14:D14"/>
    <mergeCell ref="A19:D19"/>
    <mergeCell ref="C26:D26"/>
    <mergeCell ref="A28:D28"/>
    <mergeCell ref="C20:D20"/>
    <mergeCell ref="C16:D16"/>
    <mergeCell ref="C22:D22"/>
    <mergeCell ref="A11:D11"/>
    <mergeCell ref="C9:D9"/>
    <mergeCell ref="A1:D1"/>
    <mergeCell ref="C12:D12"/>
    <mergeCell ref="C21:D21"/>
    <mergeCell ref="A25:D25"/>
    <mergeCell ref="C17:D17"/>
    <mergeCell ref="C23:D23"/>
    <mergeCell ref="C8:D8"/>
    <mergeCell ref="C7:D7"/>
    <mergeCell ref="C13:D13"/>
    <mergeCell ref="A2:D2"/>
  </mergeCells>
  <dataValidations count="1">
    <dataValidation sqref="B5 B6 B7 B8" showDropDown="0" showInputMessage="0" showErrorMessage="1" allowBlank="0" errorTitle="Out of range" error="Enter a proportion between 0 and 1 (e.g. 0.30 for 30%)." type="decimal" operator="between">
      <formula1>0.0001</formula1>
      <formula2>0.9999</formula2>
    </dataValidation>
  </dataValidations>
  <pageMargins left="0.75" right="0.75" top="1" bottom="1" header="0.5" footer="0.5"/>
  <pageSetup orientation="portrait" fitToWidth="1"/>
</worksheet>
</file>

<file path=xl/worksheets/sheet4.xml><?xml version="1.0" encoding="utf-8"?>
<worksheet xmlns="http://schemas.openxmlformats.org/spreadsheetml/2006/main">
  <sheetPr>
    <tabColor rgb="000D7377"/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0" customWidth="1" min="3" max="3"/>
    <col width="22" customWidth="1" min="4" max="4"/>
  </cols>
  <sheetData>
    <row r="1" ht="28" customHeight="1">
      <c r="A1" s="1" t="inlineStr">
        <is>
          <t>3. Comparing two means (two independent groups, equal size)</t>
        </is>
      </c>
    </row>
    <row r="2" ht="30" customHeight="1">
      <c r="A2" s="2" t="inlineStr">
        <is>
          <t>Paper 1 (Boulet 2024): fluid balance 70 vs 40 ml/kg, SD 35, power 80%, alpha 5% -&gt; 22 per group, +10% -&gt; 25 (50 total).</t>
        </is>
      </c>
    </row>
    <row r="4" ht="22" customHeight="1">
      <c r="A4" s="3" t="inlineStr">
        <is>
          <t>Inputs</t>
        </is>
      </c>
    </row>
    <row r="5" ht="30" customHeight="1">
      <c r="A5" s="10" t="inlineStr">
        <is>
          <t>Mean in group 1</t>
        </is>
      </c>
      <c r="B5" s="21" t="n">
        <v>70</v>
      </c>
      <c r="C5" s="12" t="inlineStr">
        <is>
          <t>e.g. usual care, ml/kg</t>
        </is>
      </c>
    </row>
    <row r="6" ht="30" customHeight="1">
      <c r="A6" s="10" t="inlineStr">
        <is>
          <t>Mean in group 2</t>
        </is>
      </c>
      <c r="B6" s="21" t="n">
        <v>40</v>
      </c>
      <c r="C6" s="12" t="inlineStr">
        <is>
          <t>e.g. restrictive strategy, ml/kg</t>
        </is>
      </c>
    </row>
    <row r="7" ht="30" customHeight="1">
      <c r="A7" s="10" t="inlineStr">
        <is>
          <t>Standard deviation (SD), same in both groups</t>
        </is>
      </c>
      <c r="B7" s="21" t="n">
        <v>35</v>
      </c>
      <c r="C7" s="12" t="inlineStr">
        <is>
          <t>From a previous study: the 'noise'</t>
        </is>
      </c>
    </row>
    <row r="8" ht="30" customHeight="1">
      <c r="A8" s="10" t="inlineStr">
        <is>
          <t>Significance level (alpha, two-sided)</t>
        </is>
      </c>
      <c r="B8" s="11" t="n">
        <v>0.05</v>
      </c>
      <c r="C8" s="12" t="inlineStr">
        <is>
          <t>Usually 5%</t>
        </is>
      </c>
    </row>
    <row r="9" ht="30" customHeight="1">
      <c r="A9" s="10" t="inlineStr">
        <is>
          <t>Power (1 - beta)</t>
        </is>
      </c>
      <c r="B9" s="11" t="n">
        <v>0.8</v>
      </c>
      <c r="C9" s="12" t="inlineStr">
        <is>
          <t>80% or 90%</t>
        </is>
      </c>
    </row>
    <row r="10" ht="30" customHeight="1">
      <c r="A10" s="10" t="inlineStr">
        <is>
          <t>Expected drop-out / loss</t>
        </is>
      </c>
      <c r="B10" s="11" t="n">
        <v>0.1</v>
      </c>
      <c r="C10" s="12" t="inlineStr">
        <is>
          <t>Paper 1 added 10% for deaths before day 5</t>
        </is>
      </c>
    </row>
    <row r="12" ht="22" customHeight="1">
      <c r="A12" s="3" t="inlineStr">
        <is>
          <t>Working</t>
        </is>
      </c>
    </row>
    <row r="13" ht="30" customHeight="1">
      <c r="A13" s="10" t="inlineStr">
        <is>
          <t>z for alpha (two-sided)</t>
        </is>
      </c>
      <c r="B13" s="14">
        <f>NORMSINV(1-B8/2)</f>
        <v/>
      </c>
      <c r="C13" s="12" t="inlineStr">
        <is>
          <t>1.96 for 5%</t>
        </is>
      </c>
    </row>
    <row r="14" ht="30" customHeight="1">
      <c r="A14" s="10" t="inlineStr">
        <is>
          <t>z for power</t>
        </is>
      </c>
      <c r="B14" s="14">
        <f>NORMSINV(B9)</f>
        <v/>
      </c>
      <c r="C14" s="12" t="inlineStr">
        <is>
          <t>0.84 for 80%</t>
        </is>
      </c>
    </row>
    <row r="15" ht="30" customHeight="1">
      <c r="A15" s="10" t="inlineStr">
        <is>
          <t>Difference to detect (delta)</t>
        </is>
      </c>
      <c r="B15" s="15">
        <f>ABS(B5-B6)</f>
        <v/>
      </c>
      <c r="C15" s="12" t="inlineStr"/>
    </row>
    <row r="16" ht="30" customHeight="1">
      <c r="A16" s="10" t="inlineStr">
        <is>
          <t>Standardised effect (delta / SD)</t>
        </is>
      </c>
      <c r="B16" s="22">
        <f>B15/B7</f>
        <v/>
      </c>
      <c r="C16" s="12" t="inlineStr">
        <is>
          <t>0.2 small, 0.5 medium, 0.8 large</t>
        </is>
      </c>
    </row>
    <row r="17" ht="30" customHeight="1">
      <c r="A17" s="10" t="inlineStr">
        <is>
          <t>n per group before rounding</t>
        </is>
      </c>
      <c r="B17" s="15">
        <f>2*(B13+B14)^2*B7^2/B15^2</f>
        <v/>
      </c>
      <c r="C17" s="12" t="inlineStr">
        <is>
          <t>2 (z_a + z_b)^2 SD^2 / delta^2</t>
        </is>
      </c>
    </row>
    <row r="19" ht="22" customHeight="1">
      <c r="A19" s="3" t="inlineStr">
        <is>
          <t>Result</t>
        </is>
      </c>
    </row>
    <row r="20" ht="30" customHeight="1">
      <c r="A20" s="16" t="inlineStr">
        <is>
          <t>Patients per group</t>
        </is>
      </c>
      <c r="B20" s="17">
        <f>ROUNDUP(B17,0)</f>
        <v/>
      </c>
      <c r="C20" s="12" t="inlineStr">
        <is>
          <t>Paper 1: 22</t>
        </is>
      </c>
    </row>
    <row r="21" ht="30" customHeight="1">
      <c r="A21" s="16" t="inlineStr">
        <is>
          <t>Per group after drop-out</t>
        </is>
      </c>
      <c r="B21" s="17">
        <f>ROUNDUP(B20/(1-B10),0)</f>
        <v/>
      </c>
      <c r="C21" s="12" t="inlineStr">
        <is>
          <t>Paper 1: 25</t>
        </is>
      </c>
    </row>
    <row r="22" ht="30" customHeight="1">
      <c r="A22" s="16" t="inlineStr">
        <is>
          <t>TOTAL to recruit (both groups)</t>
        </is>
      </c>
      <c r="B22" s="17">
        <f>2*B21</f>
        <v/>
      </c>
      <c r="C22" s="12" t="inlineStr">
        <is>
          <t>Paper 1: 50</t>
        </is>
      </c>
    </row>
    <row r="24" ht="22" customHeight="1">
      <c r="A24" s="3" t="inlineStr">
        <is>
          <t>Check against a textbook value</t>
        </is>
      </c>
    </row>
    <row r="25" ht="30" customHeight="1">
      <c r="A25" s="10" t="inlineStr">
        <is>
          <t>Difference = 1 SD, alpha 5%, power 80%</t>
        </is>
      </c>
      <c r="B25" s="18">
        <f>ROUNDUP(2*(NORMSINV(0.975)+NORMSINV(0.8))^2,0)</f>
        <v/>
      </c>
      <c r="C25" s="12" t="inlineStr">
        <is>
          <t>Lehr's rule: 16 / (delta/SD)^2 = 16 per group</t>
        </is>
      </c>
    </row>
    <row r="27" ht="22" customHeight="1">
      <c r="A27" s="3" t="inlineStr">
        <is>
          <t>Sample-size statement (copy into your proposal)</t>
        </is>
      </c>
    </row>
    <row r="28" ht="75" customHeight="1">
      <c r="A28" s="19">
        <f>"To detect a difference of "&amp;TEXT(B15,"0.0")&amp;" (from "&amp;TEXT(B5,"0.0")&amp;" to "&amp;TEXT(B6,"0.0")&amp;") with a standard deviation of "&amp;TEXT(B7,"0.0")&amp;", "&amp;TEXT(B9,"0%")&amp;" power and a two-sided alpha of "&amp;TEXT(B8,"0%")&amp;", we need "&amp;B20&amp;" patients per group; allowing "&amp;TEXT(B10,"0%")&amp;" drop-out, we will recruit "&amp;B21&amp;" per group ("&amp;B22&amp;" in total)."</f>
        <v/>
      </c>
    </row>
  </sheetData>
  <mergeCells count="23">
    <mergeCell ref="C6:D6"/>
    <mergeCell ref="C15:D15"/>
    <mergeCell ref="A4:D4"/>
    <mergeCell ref="C5:D5"/>
    <mergeCell ref="C14:D14"/>
    <mergeCell ref="A19:D19"/>
    <mergeCell ref="A28:D28"/>
    <mergeCell ref="C20:D20"/>
    <mergeCell ref="C10:D10"/>
    <mergeCell ref="C16:D16"/>
    <mergeCell ref="C25:D25"/>
    <mergeCell ref="C22:D22"/>
    <mergeCell ref="A24:D24"/>
    <mergeCell ref="C9:D9"/>
    <mergeCell ref="A1:D1"/>
    <mergeCell ref="C21:D21"/>
    <mergeCell ref="C17:D17"/>
    <mergeCell ref="C8:D8"/>
    <mergeCell ref="A27:D27"/>
    <mergeCell ref="C7:D7"/>
    <mergeCell ref="A12:D12"/>
    <mergeCell ref="C13:D13"/>
    <mergeCell ref="A2:D2"/>
  </mergeCells>
  <dataValidations count="1">
    <dataValidation sqref="B8 B9" showDropDown="0" showInputMessage="0" showErrorMessage="1" allowBlank="0" errorTitle="Out of range" error="Enter a proportion between 0 and 1 (e.g. 0.30 for 30%)." type="decimal" operator="between">
      <formula1>0.0001</formula1>
      <formula2>0.9999</formula2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2026-10-05T23:17:40Z</dcterms:created>
  <dcterms:modified xmlns:dcterms="http://purl.org/dc/terms/" xmlns:xsi="http://www.w3.org/2001/XMLSchema-instance" xsi:type="dcterms:W3CDTF">2026-10-05T23:17:40Z</dcterms:modified>
</cp:coreProperties>
</file>