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ociation" sheetId="1" state="visible" r:id="rId1"/>
    <sheet xmlns:r="http://schemas.openxmlformats.org/officeDocument/2006/relationships" name="Diagnosti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+0.0%;-0.0%;0.0%"/>
    <numFmt numFmtId="166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95959"/>
      <sz val="11"/>
    </font>
    <font>
      <name val="Calibri"/>
      <b val="1"/>
      <color rgb="000D7377"/>
      <sz val="11"/>
    </font>
    <font>
      <name val="Calibri"/>
      <b val="1"/>
      <color rgb="00FFFFFF"/>
      <sz val="12"/>
    </font>
    <font>
      <name val="Calibri"/>
      <b val="1"/>
      <color rgb="00000000"/>
      <sz val="16"/>
    </font>
    <font>
      <name val="Calibri"/>
      <color rgb="000B376C"/>
      <sz val="13"/>
    </font>
    <font>
      <name val="Calibri"/>
      <b val="1"/>
      <color rgb="00000000"/>
      <sz val="11"/>
    </font>
    <font>
      <name val="Calibri"/>
      <b val="1"/>
      <color rgb="000B376C"/>
      <sz val="13"/>
    </font>
    <font>
      <name val="Calibri"/>
      <color rgb="00000000"/>
      <sz val="11"/>
    </font>
    <font>
      <name val="Calibri"/>
      <b val="1"/>
      <color rgb="00B23B2E"/>
      <sz val="11"/>
    </font>
  </fonts>
  <fills count="8">
    <fill>
      <patternFill/>
    </fill>
    <fill>
      <patternFill patternType="gray125"/>
    </fill>
    <fill>
      <patternFill patternType="solid">
        <fgColor rgb="000D7377"/>
      </patternFill>
    </fill>
    <fill>
      <patternFill patternType="solid">
        <fgColor rgb="00B23B2E"/>
      </patternFill>
    </fill>
    <fill>
      <patternFill patternType="solid">
        <fgColor rgb="008A99A3"/>
      </patternFill>
    </fill>
    <fill>
      <patternFill patternType="solid">
        <fgColor rgb="00FFF2CC"/>
      </patternFill>
    </fill>
    <fill>
      <patternFill patternType="solid">
        <fgColor rgb="00EAF2F5"/>
      </patternFill>
    </fill>
    <fill>
      <patternFill patternType="solid">
        <fgColor rgb="000B376C"/>
      </patternFill>
    </fill>
  </fills>
  <borders count="2">
    <border>
      <left/>
      <right/>
      <top/>
      <bottom/>
      <diagonal/>
    </border>
    <border>
      <left style="thin">
        <color rgb="008A99A3"/>
      </left>
      <right style="thin">
        <color rgb="008A99A3"/>
      </right>
      <top style="thin">
        <color rgb="008A99A3"/>
      </top>
      <bottom style="thin">
        <color rgb="008A99A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applyProtection="1" pivotButton="0" quotePrefix="0" xfId="0">
      <alignment horizontal="center" vertical="center" wrapText="1"/>
      <protection locked="0" hidden="0"/>
    </xf>
    <xf numFmtId="0" fontId="5" fillId="5" borderId="1" applyAlignment="1" applyProtection="1" pivotButton="0" quotePrefix="0" xfId="0">
      <alignment horizontal="center" vertical="center"/>
      <protection locked="0" hidden="0"/>
    </xf>
    <xf numFmtId="1" fontId="6" fillId="6" borderId="1" applyAlignment="1" pivotButton="0" quotePrefix="0" xfId="0">
      <alignment horizontal="center" vertical="center"/>
    </xf>
    <xf numFmtId="0" fontId="4" fillId="7" borderId="1" applyAlignment="1" applyProtection="1" pivotButton="0" quotePrefix="0" xfId="0">
      <alignment horizontal="center" vertical="center" wrapText="1"/>
      <protection locked="0" hidden="0"/>
    </xf>
    <xf numFmtId="0" fontId="2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8" fillId="6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2" fontId="8" fillId="6" borderId="1" applyAlignment="1" pivotButton="0" quotePrefix="0" xfId="0">
      <alignment horizontal="center" vertical="center"/>
    </xf>
    <xf numFmtId="165" fontId="8" fillId="6" borderId="1" applyAlignment="1" pivotButton="0" quotePrefix="0" xfId="0">
      <alignment horizontal="center" vertical="center"/>
    </xf>
    <xf numFmtId="166" fontId="8" fillId="6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164" fontId="5" fillId="5" borderId="1" applyAlignment="1" applyProtection="1" pivotButton="0" quotePrefix="0" xfId="0">
      <alignment horizontal="center" vertical="center"/>
      <protection locked="0" hidden="0"/>
    </xf>
    <xf numFmtId="9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6" customWidth="1" min="4" max="4"/>
    <col width="14" customWidth="1" min="5" max="5"/>
    <col width="3" customWidth="1" min="6" max="6"/>
    <col width="30" customWidth="1" min="7" max="7"/>
    <col width="60" customWidth="1" min="8" max="8"/>
  </cols>
  <sheetData>
    <row r="1" ht="30" customHeight="1">
      <c r="B1" s="1" t="inlineStr">
        <is>
          <t>2x2 calculator - measures of association  (Neudata | Foundations of Clinical Research)</t>
        </is>
      </c>
    </row>
    <row r="2" ht="32" customHeight="1">
      <c r="B2" s="2" t="inlineStr">
        <is>
          <t>Type the four counts in the YELLOW cells. Exposure (or treatment) in rows, outcome in columns. Pre-filled: hypothetical trial, restrictive vs usual fluids, death by day 28.</t>
        </is>
      </c>
    </row>
    <row r="4" ht="36" customHeight="1">
      <c r="B4" s="3" t="inlineStr">
        <is>
          <t>Exposed / treated on TOP, control below (labels editable)</t>
        </is>
      </c>
      <c r="C4" s="4" t="inlineStr">
        <is>
          <t>Outcome YES
(e.g. died)</t>
        </is>
      </c>
      <c r="D4" s="5" t="inlineStr">
        <is>
          <t>Outcome NO
(e.g. survived)</t>
        </is>
      </c>
      <c r="E4" s="6" t="inlineStr">
        <is>
          <t>Total</t>
        </is>
      </c>
    </row>
    <row r="5" ht="30" customHeight="1">
      <c r="B5" s="7" t="inlineStr">
        <is>
          <t>Restrictive</t>
        </is>
      </c>
      <c r="C5" s="8" t="n">
        <v>20</v>
      </c>
      <c r="D5" s="8" t="n">
        <v>80</v>
      </c>
      <c r="E5" s="9">
        <f>C5+D5</f>
        <v/>
      </c>
    </row>
    <row r="6" ht="30" customHeight="1">
      <c r="B6" s="10" t="inlineStr">
        <is>
          <t>Usual care</t>
        </is>
      </c>
      <c r="C6" s="8" t="n">
        <v>30</v>
      </c>
      <c r="D6" s="8" t="n">
        <v>70</v>
      </c>
      <c r="E6" s="9">
        <f>C6+D6</f>
        <v/>
      </c>
    </row>
    <row r="7">
      <c r="C7" s="11" t="inlineStr">
        <is>
          <t>a  |  c</t>
        </is>
      </c>
      <c r="D7" s="11" t="inlineStr">
        <is>
          <t>b  |  d</t>
        </is>
      </c>
    </row>
    <row r="9">
      <c r="B9" s="6" t="inlineStr">
        <is>
          <t>Measure</t>
        </is>
      </c>
      <c r="C9" s="6" t="inlineStr">
        <is>
          <t>Value</t>
        </is>
      </c>
      <c r="D9" s="6" t="inlineStr">
        <is>
          <t>Formula</t>
        </is>
      </c>
      <c r="E9" s="6" t="inlineStr">
        <is>
          <t>In plain words</t>
        </is>
      </c>
    </row>
    <row r="10" ht="34" customHeight="1">
      <c r="B10" s="12" t="inlineStr">
        <is>
          <t>Risk in exposed / treated</t>
        </is>
      </c>
      <c r="C10" s="13">
        <f>IFERROR(C5/E5,"-")</f>
        <v/>
      </c>
      <c r="D10" s="14" t="inlineStr">
        <is>
          <t>a / (a + b)</t>
        </is>
      </c>
      <c r="E10" s="15">
        <f>IFERROR(TEXT(C5,"0")&amp;" of "&amp;TEXT(E5,"0")&amp;" patients in the "&amp;B5&amp;" group had the outcome ("&amp;TEXT(C10,"0.0%")&amp;").","Enter counts")</f>
        <v/>
      </c>
    </row>
    <row r="11" ht="34" customHeight="1">
      <c r="B11" s="12" t="inlineStr">
        <is>
          <t>Risk in unexposed / control</t>
        </is>
      </c>
      <c r="C11" s="13">
        <f>IFERROR(C6/E6,"-")</f>
        <v/>
      </c>
      <c r="D11" s="14" t="inlineStr">
        <is>
          <t>c / (c + d)</t>
        </is>
      </c>
      <c r="E11" s="15">
        <f>IFERROR(TEXT(C6,"0")&amp;" of "&amp;TEXT(E6,"0")&amp;" patients in the "&amp;B6&amp;" group had the outcome ("&amp;TEXT(C11,"0.0%")&amp;").","Enter counts")</f>
        <v/>
      </c>
    </row>
    <row r="12" ht="34" customHeight="1">
      <c r="B12" s="12" t="inlineStr">
        <is>
          <t>Risk ratio (RR)</t>
        </is>
      </c>
      <c r="C12" s="16">
        <f>IFERROR(C10/C11,"-")</f>
        <v/>
      </c>
      <c r="D12" s="14" t="inlineStr">
        <is>
          <t>risk exposed / risk control</t>
        </is>
      </c>
      <c r="E12" s="15">
        <f>IFERROR(IF(C12=1,"RR = 1: no difference in risk.",IF(C12&lt;1,"The risk is "&amp;TEXT(1-C12,"0%")&amp;" LOWER in the exposed/treated group (RR "&amp;TEXT(C12,"0.00")&amp;").","The risk is "&amp;TEXT(C12,"0.00")&amp;" times as high in the exposed/treated group.")),"-")</f>
        <v/>
      </c>
    </row>
    <row r="13" ht="34" customHeight="1">
      <c r="B13" s="12" t="inlineStr">
        <is>
          <t>Risk difference (RD)</t>
        </is>
      </c>
      <c r="C13" s="17">
        <f>IFERROR(C10-C11,"-")</f>
        <v/>
      </c>
      <c r="D13" s="14" t="inlineStr">
        <is>
          <t>risk exposed - risk control</t>
        </is>
      </c>
      <c r="E13" s="15">
        <f>IFERROR(IF(C13=0,"No absolute difference.",TEXT(ABS(C13)*100,"0.0")&amp;" "&amp;IF(C13&lt;0,"fewer","more")&amp;" patients with the outcome per 100 in the exposed/treated group."),"-")</f>
        <v/>
      </c>
    </row>
    <row r="14" ht="34" customHeight="1">
      <c r="B14" s="12" t="inlineStr">
        <is>
          <t>NNT (benefit) or NNH (harm)</t>
        </is>
      </c>
      <c r="C14" s="18">
        <f>IFERROR(1/ABS(C13),"-")</f>
        <v/>
      </c>
      <c r="D14" s="14" t="inlineStr">
        <is>
          <t>1 / |RD|</t>
        </is>
      </c>
      <c r="E14" s="15">
        <f>IFERROR(IF(C13&lt;0,"NNT: treat about "&amp;TEXT(ROUNDUP(ROUND(C14,6),0),"0")&amp;" patients to PREVENT one outcome.","NNH: about "&amp;TEXT(ROUNDUP(ROUND(C14,6),0),"0")&amp;" patients exposed for one EXTRA outcome."),"No difference: NNT not defined.")</f>
        <v/>
      </c>
    </row>
    <row r="15" ht="34" customHeight="1">
      <c r="B15" s="12" t="inlineStr">
        <is>
          <t>Odds in exposed / treated</t>
        </is>
      </c>
      <c r="C15" s="16">
        <f>IFERROR(C5/D5,"-")</f>
        <v/>
      </c>
      <c r="D15" s="14" t="inlineStr">
        <is>
          <t>a / b</t>
        </is>
      </c>
      <c r="E15" s="15">
        <f>"Odds compare those WITH the outcome to those WITHOUT (not out of the total)."</f>
        <v/>
      </c>
    </row>
    <row r="16" ht="34" customHeight="1">
      <c r="B16" s="12" t="inlineStr">
        <is>
          <t>Odds in unexposed / control</t>
        </is>
      </c>
      <c r="C16" s="16">
        <f>IFERROR(C6/D6,"-")</f>
        <v/>
      </c>
      <c r="D16" s="14" t="inlineStr">
        <is>
          <t>c / d</t>
        </is>
      </c>
      <c r="E16" s="15">
        <f>""</f>
        <v/>
      </c>
    </row>
    <row r="17" ht="34" customHeight="1">
      <c r="B17" s="12" t="inlineStr">
        <is>
          <t>Odds ratio (OR)</t>
        </is>
      </c>
      <c r="C17" s="16">
        <f>IFERROR((C5*D6)/(D5*C6),"-")</f>
        <v/>
      </c>
      <c r="D17" s="14" t="inlineStr">
        <is>
          <t>(a x d) / (b x c)</t>
        </is>
      </c>
      <c r="E17" s="15">
        <f>IFERROR("OR "&amp;TEXT(C17,"0.00")&amp;" vs RR "&amp;TEXT(C12,"0.00")&amp;": "&amp;IF(MAX(C10,C11)&lt;0.1,"outcome is rare, so OR is close to RR.","outcome is common, so OR lies further from 1 than RR - do not read OR as 'times the risk'."),"-")</f>
        <v/>
      </c>
    </row>
    <row r="19" ht="34" customHeight="1">
      <c r="B19" s="19" t="inlineStr">
        <is>
          <t>Case-control study? Only the OR is valid. The investigator chose how many cases and controls to include, so 'risks', RR, RD and NNT from this sheet are meaningless for case-control data.</t>
        </is>
      </c>
    </row>
    <row r="20" ht="32" customHeight="1">
      <c r="B20" s="2" t="inlineStr">
        <is>
          <t>Try it: change the deaths to 2 (of 100) and 3 (of 100), i.e. a = 2, b = 98, c = 3, d = 97. RR stays 0.67, OR becomes 0.66 and the NNT rises to 100.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3">
    <mergeCell ref="E14:H14"/>
    <mergeCell ref="E17:H17"/>
    <mergeCell ref="E9:H9"/>
    <mergeCell ref="B1:H1"/>
    <mergeCell ref="E12:H12"/>
    <mergeCell ref="B20:H20"/>
    <mergeCell ref="E16:H16"/>
    <mergeCell ref="B2:H2"/>
    <mergeCell ref="E15:H15"/>
    <mergeCell ref="E11:H11"/>
    <mergeCell ref="B19:H19"/>
    <mergeCell ref="E10:H10"/>
    <mergeCell ref="E13:H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18" customWidth="1" min="3" max="3"/>
    <col width="18" customWidth="1" min="4" max="4"/>
    <col width="14" customWidth="1" min="5" max="5"/>
    <col width="3" customWidth="1" min="6" max="6"/>
    <col width="30" customWidth="1" min="7" max="7"/>
    <col width="52" customWidth="1" min="8" max="8"/>
  </cols>
  <sheetData>
    <row r="1" ht="30" customHeight="1">
      <c r="B1" s="1" t="inlineStr">
        <is>
          <t>2x2 calculator - diagnostic test  (Neudata | Foundations of Clinical Research)</t>
        </is>
      </c>
    </row>
    <row r="2" ht="32" customHeight="1">
      <c r="B2" s="2" t="inlineStr">
        <is>
          <t>Type the four counts in the YELLOW cells. Test result in rows, true disease status in columns. Pre-filled: 100 patients, 20 with the disease.</t>
        </is>
      </c>
    </row>
    <row r="4" ht="30" customHeight="1">
      <c r="C4" s="4" t="inlineStr">
        <is>
          <t>Disease PRESENT</t>
        </is>
      </c>
      <c r="D4" s="5" t="inlineStr">
        <is>
          <t>Disease ABSENT</t>
        </is>
      </c>
      <c r="E4" s="6" t="inlineStr">
        <is>
          <t>Total</t>
        </is>
      </c>
    </row>
    <row r="5" ht="30" customHeight="1">
      <c r="B5" s="6" t="inlineStr">
        <is>
          <t>Test POSITIVE</t>
        </is>
      </c>
      <c r="C5" s="8" t="n">
        <v>18</v>
      </c>
      <c r="D5" s="8" t="n">
        <v>16</v>
      </c>
      <c r="E5" s="9">
        <f>C5+D5</f>
        <v/>
      </c>
    </row>
    <row r="6" ht="30" customHeight="1">
      <c r="B6" s="20" t="inlineStr">
        <is>
          <t>Test NEGATIVE</t>
        </is>
      </c>
      <c r="C6" s="8" t="n">
        <v>2</v>
      </c>
      <c r="D6" s="8" t="n">
        <v>64</v>
      </c>
      <c r="E6" s="9">
        <f>C6+D6</f>
        <v/>
      </c>
    </row>
    <row r="7" ht="30" customHeight="1">
      <c r="B7" s="5" t="inlineStr">
        <is>
          <t>Total</t>
        </is>
      </c>
      <c r="C7" s="9">
        <f>C5+C6</f>
        <v/>
      </c>
      <c r="D7" s="9">
        <f>D5+D6</f>
        <v/>
      </c>
      <c r="E7" s="9">
        <f>E5+E6</f>
        <v/>
      </c>
    </row>
    <row r="8">
      <c r="C8" s="11" t="inlineStr">
        <is>
          <t>TP  |  FN</t>
        </is>
      </c>
      <c r="D8" s="11" t="inlineStr">
        <is>
          <t>FP  |  TN</t>
        </is>
      </c>
    </row>
    <row r="10">
      <c r="B10" s="6" t="inlineStr">
        <is>
          <t>Measure</t>
        </is>
      </c>
      <c r="C10" s="6" t="inlineStr">
        <is>
          <t>Value</t>
        </is>
      </c>
      <c r="D10" s="6" t="inlineStr">
        <is>
          <t>Formula</t>
        </is>
      </c>
      <c r="E10" s="6" t="inlineStr">
        <is>
          <t>In plain words</t>
        </is>
      </c>
    </row>
    <row r="11" ht="32" customHeight="1">
      <c r="B11" s="12" t="inlineStr">
        <is>
          <t>Sensitivity</t>
        </is>
      </c>
      <c r="C11" s="13">
        <f>IFERROR(C5/C7,"-")</f>
        <v/>
      </c>
      <c r="D11" s="14" t="inlineStr">
        <is>
          <t>TP / (TP + FN)</t>
        </is>
      </c>
      <c r="E11" s="15">
        <f>IFERROR("The test finds "&amp;TEXT(C11,"0%")&amp;" of people WHO HAVE the disease (misses "&amp;TEXT(1-C11,"0%")&amp;").","-")</f>
        <v/>
      </c>
    </row>
    <row r="12" ht="32" customHeight="1">
      <c r="B12" s="12" t="inlineStr">
        <is>
          <t>Specificity</t>
        </is>
      </c>
      <c r="C12" s="13">
        <f>IFERROR(D6/D7,"-")</f>
        <v/>
      </c>
      <c r="D12" s="14" t="inlineStr">
        <is>
          <t>TN / (TN + FP)</t>
        </is>
      </c>
      <c r="E12" s="15">
        <f>IFERROR("The test is negative in "&amp;TEXT(C12,"0%")&amp;" of people WITHOUT the disease ("&amp;TEXT(1-C12,"0%")&amp;" false alarms).","-")</f>
        <v/>
      </c>
    </row>
    <row r="13" ht="32" customHeight="1">
      <c r="B13" s="12" t="inlineStr">
        <is>
          <t>Positive predictive value (PPV)</t>
        </is>
      </c>
      <c r="C13" s="13">
        <f>IFERROR(C5/E5,"-")</f>
        <v/>
      </c>
      <c r="D13" s="14" t="inlineStr">
        <is>
          <t>TP / (TP + FP)</t>
        </is>
      </c>
      <c r="E13" s="15">
        <f>IFERROR("Of people who test POSITIVE, "&amp;TEXT(C13,"0%")&amp;" truly have the disease.","-")</f>
        <v/>
      </c>
    </row>
    <row r="14" ht="32" customHeight="1">
      <c r="B14" s="12" t="inlineStr">
        <is>
          <t>Negative predictive value (NPV)</t>
        </is>
      </c>
      <c r="C14" s="13">
        <f>IFERROR(D6/E6,"-")</f>
        <v/>
      </c>
      <c r="D14" s="14" t="inlineStr">
        <is>
          <t>TN / (TN + FN)</t>
        </is>
      </c>
      <c r="E14" s="15">
        <f>IFERROR("Of people who test NEGATIVE, "&amp;TEXT(C14,"0%")&amp;" truly do not have it.","-")</f>
        <v/>
      </c>
    </row>
    <row r="15" ht="32" customHeight="1">
      <c r="B15" s="12" t="inlineStr">
        <is>
          <t>Prevalence in this sample</t>
        </is>
      </c>
      <c r="C15" s="13">
        <f>IFERROR(C7/E7,"-")</f>
        <v/>
      </c>
      <c r="D15" s="14" t="inlineStr">
        <is>
          <t>(TP + FN) / total</t>
        </is>
      </c>
      <c r="E15" s="15">
        <f>"PPV and NPV change with prevalence; sensitivity and specificity do not."</f>
        <v/>
      </c>
    </row>
    <row r="17">
      <c r="B17" s="2" t="inlineStr">
        <is>
          <t>Session 4, section 4.3 (concepts). Hands-on diagnostic-accuracy analysis: see Advanced_Modules.</t>
        </is>
      </c>
    </row>
    <row r="19" ht="30" customHeight="1">
      <c r="B19" s="6" t="inlineStr">
        <is>
          <t>Same test, another setting: PPV and NPV depend on prevalence (uses the sensitivity and specificity above)</t>
        </is>
      </c>
    </row>
    <row r="20">
      <c r="B20" s="12" t="inlineStr">
        <is>
          <t>Prevalence in the new setting</t>
        </is>
      </c>
      <c r="C20" s="21" t="n">
        <v>0.02</v>
      </c>
      <c r="D20" s="11" t="inlineStr">
        <is>
          <t>type e.g. 2% (screening)</t>
        </is>
      </c>
    </row>
    <row r="21" ht="30" customHeight="1">
      <c r="B21" s="12" t="inlineStr">
        <is>
          <t>PPV in the new setting</t>
        </is>
      </c>
      <c r="C21" s="13">
        <f>IFERROR(C11*C20/(C11*C20+(1-C12)*(1-C20)),"-")</f>
        <v/>
      </c>
      <c r="E21" s="15">
        <f>IFERROR("At a prevalence of "&amp;TEXT(C20,"0.0%")&amp;", only "&amp;TEXT(C21,"0%")&amp;" of positive results are true positives.","-")</f>
        <v/>
      </c>
    </row>
    <row r="22" ht="30" customHeight="1">
      <c r="B22" s="12" t="inlineStr">
        <is>
          <t>NPV in the new setting</t>
        </is>
      </c>
      <c r="C22" s="13">
        <f>IFERROR(C12*(1-C20)/(C12*(1-C20)+(1-C11)*C20),"-")</f>
        <v/>
      </c>
      <c r="E22" s="15">
        <f>IFERROR("A negative result is right "&amp;TEXT(C22,"0.0%")&amp;" of the time.","-")</f>
        <v/>
      </c>
    </row>
    <row r="24">
      <c r="B24" s="20" t="inlineStr">
        <is>
          <t>Prevalence</t>
        </is>
      </c>
      <c r="C24" s="20" t="inlineStr">
        <is>
          <t>PPV</t>
        </is>
      </c>
      <c r="D24" s="20" t="inlineStr">
        <is>
          <t>NPV</t>
        </is>
      </c>
    </row>
    <row r="25">
      <c r="B25" s="22" t="n">
        <v>0.01</v>
      </c>
      <c r="C25" s="13">
        <f>IFERROR($C$11*B25/($C$11*B25+(1-$C$12)*(1-B25)),"-")</f>
        <v/>
      </c>
      <c r="D25" s="13">
        <f>IFERROR($C$12*(1-B25)/($C$12*(1-B25)+(1-$C$11)*B25),"-")</f>
        <v/>
      </c>
      <c r="E25" s="2" t="inlineStr">
        <is>
          <t>Same sensitivity and specificity in every row:</t>
        </is>
      </c>
    </row>
    <row r="26">
      <c r="B26" s="22" t="n">
        <v>0.02</v>
      </c>
      <c r="C26" s="13">
        <f>IFERROR($C$11*B26/($C$11*B26+(1-$C$12)*(1-B26)),"-")</f>
        <v/>
      </c>
      <c r="D26" s="13">
        <f>IFERROR($C$12*(1-B26)/($C$12*(1-B26)+(1-$C$11)*B26),"-")</f>
        <v/>
      </c>
      <c r="E26" s="2" t="inlineStr">
        <is>
          <t>only the setting changes.</t>
        </is>
      </c>
    </row>
    <row r="27">
      <c r="B27" s="22" t="n">
        <v>0.05</v>
      </c>
      <c r="C27" s="13">
        <f>IFERROR($C$11*B27/($C$11*B27+(1-$C$12)*(1-B27)),"-")</f>
        <v/>
      </c>
      <c r="D27" s="13">
        <f>IFERROR($C$12*(1-B27)/($C$12*(1-B27)+(1-$C$11)*B27),"-")</f>
        <v/>
      </c>
    </row>
    <row r="28">
      <c r="B28" s="22" t="n">
        <v>0.2</v>
      </c>
      <c r="C28" s="13">
        <f>IFERROR($C$11*B28/($C$11*B28+(1-$C$12)*(1-B28)),"-")</f>
        <v/>
      </c>
      <c r="D28" s="13">
        <f>IFERROR($C$12*(1-B28)/($C$12*(1-B28)+(1-$C$11)*B28),"-")</f>
        <v/>
      </c>
    </row>
    <row r="29">
      <c r="B29" s="22" t="n">
        <v>0.5</v>
      </c>
      <c r="C29" s="13">
        <f>IFERROR($C$11*B29/($C$11*B29+(1-$C$12)*(1-B29)),"-")</f>
        <v/>
      </c>
      <c r="D29" s="13">
        <f>IFERROR($C$12*(1-B29)/($C$12*(1-B29)+(1-$C$11)*B29),"-")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2">
    <mergeCell ref="E14:H14"/>
    <mergeCell ref="B17:H17"/>
    <mergeCell ref="B1:H1"/>
    <mergeCell ref="E12:H12"/>
    <mergeCell ref="E21:H21"/>
    <mergeCell ref="E22:H22"/>
    <mergeCell ref="B2:H2"/>
    <mergeCell ref="E15:H15"/>
    <mergeCell ref="E11:H11"/>
    <mergeCell ref="B19:H19"/>
    <mergeCell ref="E10:H10"/>
    <mergeCell ref="E13:H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2026-10-05T23:17:39Z</dcterms:created>
  <dcterms:modified xmlns:dcterms="http://purl.org/dc/terms/" xmlns:xsi="http://www.w3.org/2001/XMLSchema-instance" xsi:type="dcterms:W3CDTF">2026-10-05T23:17:39Z</dcterms:modified>
</cp:coreProperties>
</file>